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Google ไดรฟ์\3E Project\3E Project_2564\1_CFO อปท. 2564\9_รายละเอียดสำหรับที่ปรึกษา\09_ข้อมูลเทศบาล\ทม.บางมูลนาก\คำนวณน้ำเสีย\"/>
    </mc:Choice>
  </mc:AlternateContent>
  <xr:revisionPtr revIDLastSave="0" documentId="13_ncr:1_{1D47C36C-7955-4A79-B5FA-00A2F45FED5D}" xr6:coauthVersionLast="45" xr6:coauthVersionMax="45" xr10:uidLastSave="{00000000-0000-0000-0000-000000000000}"/>
  <bookViews>
    <workbookView xWindow="23880" yWindow="-120" windowWidth="29040" windowHeight="15840" xr2:uid="{312D72AF-9633-4766-862A-F4BC707AD4CD}"/>
  </bookViews>
  <sheets>
    <sheet name="คำนวณ 80% ของน้ำใช้" sheetId="1" r:id="rId1"/>
    <sheet name="ค่า BOD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M2" i="1"/>
  <c r="L2" i="1"/>
  <c r="K2" i="1"/>
  <c r="J2" i="1"/>
  <c r="I2" i="1"/>
  <c r="H2" i="1"/>
  <c r="G2" i="1"/>
  <c r="F2" i="1"/>
  <c r="E2" i="1"/>
  <c r="D2" i="1"/>
  <c r="C2" i="1"/>
  <c r="C3" i="1" l="1"/>
  <c r="N3" i="1"/>
  <c r="M3" i="1"/>
  <c r="L3" i="1"/>
  <c r="K3" i="1"/>
  <c r="J3" i="1"/>
  <c r="I3" i="1"/>
  <c r="H3" i="1"/>
  <c r="G3" i="1"/>
  <c r="F3" i="1"/>
  <c r="E3" i="1"/>
  <c r="D3" i="1"/>
  <c r="B2" i="1"/>
  <c r="B3" i="1" l="1"/>
</calcChain>
</file>

<file path=xl/sharedStrings.xml><?xml version="1.0" encoding="utf-8"?>
<sst xmlns="http://schemas.openxmlformats.org/spreadsheetml/2006/main" count="6" uniqueCount="6">
  <si>
    <t>การคำนวณน้ำสีย (80% น้ำใช้)</t>
  </si>
  <si>
    <t>รวม</t>
  </si>
  <si>
    <t>กรมควบคุมมลพิษ กระทรวงทรัพยากรธรรมชาติและสิ่งแวดล้อม</t>
  </si>
  <si>
    <t>http://www2.pcd.go.th/info_serv/reg_std_water04.html</t>
  </si>
  <si>
    <t>ที่มา:</t>
  </si>
  <si>
    <t>น้ำใช้ภายใต้การดูแลกองวัสดิการสังคม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</si>
</sst>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sz val="12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2" fontId="2" fillId="2" borderId="1" xfId="0" applyNumberFormat="1" applyFont="1" applyFill="1" applyBorder="1" applyAlignment="1">
      <alignment vertic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43962</xdr:colOff>
      <xdr:row>1</xdr:row>
      <xdr:rowOff>0</xdr:rowOff>
    </xdr:from>
    <xdr:to>
      <xdr:col>6</xdr:col>
      <xdr:colOff>470242</xdr:colOff>
      <xdr:row>17</xdr:row>
      <xdr:rowOff>12456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24C7CBB8-95EC-49FA-BDE5-ED54848EC95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1789" t="22954" r="48578" b="37525"/>
        <a:stretch/>
      </xdr:blipFill>
      <xdr:spPr bwMode="auto">
        <a:xfrm>
          <a:off x="43962" y="183173"/>
          <a:ext cx="4558665" cy="29432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24912</xdr:colOff>
      <xdr:row>8</xdr:row>
      <xdr:rowOff>68874</xdr:rowOff>
    </xdr:from>
    <xdr:to>
      <xdr:col>4</xdr:col>
      <xdr:colOff>249115</xdr:colOff>
      <xdr:row>9</xdr:row>
      <xdr:rowOff>65942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A3019AE4-BBE7-4906-87EA-88CE4BDB3965}"/>
            </a:ext>
          </a:extLst>
        </xdr:cNvPr>
        <xdr:cNvSpPr/>
      </xdr:nvSpPr>
      <xdr:spPr>
        <a:xfrm>
          <a:off x="2779835" y="1534259"/>
          <a:ext cx="224203" cy="18024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F6A1D-5F78-4C7C-B2E3-871343C01C2B}">
  <dimension ref="A1:N3"/>
  <sheetViews>
    <sheetView tabSelected="1" workbookViewId="0">
      <selection activeCell="N3" sqref="N3"/>
    </sheetView>
  </sheetViews>
  <sheetFormatPr defaultRowHeight="14.25" x14ac:dyDescent="0.2"/>
  <cols>
    <col min="1" max="1" width="50.5" customWidth="1"/>
  </cols>
  <sheetData>
    <row r="1" spans="1:14" ht="21.75" x14ac:dyDescent="0.2">
      <c r="A1" s="1" t="s">
        <v>0</v>
      </c>
      <c r="B1" s="2" t="s">
        <v>1</v>
      </c>
      <c r="C1" s="3">
        <v>22920</v>
      </c>
      <c r="D1" s="3">
        <v>22951</v>
      </c>
      <c r="E1" s="3">
        <v>22981</v>
      </c>
      <c r="F1" s="3">
        <v>23012</v>
      </c>
      <c r="G1" s="3">
        <v>23043</v>
      </c>
      <c r="H1" s="3">
        <v>23071</v>
      </c>
      <c r="I1" s="3">
        <v>23102</v>
      </c>
      <c r="J1" s="3">
        <v>23132</v>
      </c>
      <c r="K1" s="3">
        <v>23163</v>
      </c>
      <c r="L1" s="3">
        <v>23193</v>
      </c>
      <c r="M1" s="3">
        <v>23224</v>
      </c>
      <c r="N1" s="3">
        <v>23255</v>
      </c>
    </row>
    <row r="2" spans="1:14" ht="21.75" x14ac:dyDescent="0.2">
      <c r="A2" s="4" t="s">
        <v>5</v>
      </c>
      <c r="B2" s="5">
        <f t="shared" ref="B2" si="0">SUM(C2:N2)</f>
        <v>286</v>
      </c>
      <c r="C2" s="6">
        <f>0+0+2+4+0+4+4</f>
        <v>14</v>
      </c>
      <c r="D2" s="6">
        <f>0+0+3+1+1+5+12</f>
        <v>22</v>
      </c>
      <c r="E2" s="7">
        <f>0+0+5+1+1+8+4</f>
        <v>19</v>
      </c>
      <c r="F2" s="7">
        <f>1+0+6+0+0+16+9</f>
        <v>32</v>
      </c>
      <c r="G2" s="7">
        <f>0+0+4+2+5+19+9</f>
        <v>39</v>
      </c>
      <c r="H2" s="7">
        <f>0+0+0+0+2+7+3</f>
        <v>12</v>
      </c>
      <c r="I2" s="7">
        <f>0+1+0+4+1+7+4</f>
        <v>17</v>
      </c>
      <c r="J2" s="7">
        <f>0+2+0+4+1+20+1</f>
        <v>28</v>
      </c>
      <c r="K2" s="7">
        <f>0+0+1+9+0+27+2</f>
        <v>39</v>
      </c>
      <c r="L2" s="7">
        <f>0+0+0+1+1+36+3</f>
        <v>41</v>
      </c>
      <c r="M2" s="7">
        <f>1+0+0+0+1+6+1</f>
        <v>9</v>
      </c>
      <c r="N2" s="7">
        <f>1+0+0+1+1+7+4</f>
        <v>14</v>
      </c>
    </row>
    <row r="3" spans="1:14" ht="21.75" x14ac:dyDescent="0.2">
      <c r="A3" s="6"/>
      <c r="B3" s="5">
        <f>SUM(C3:N3)</f>
        <v>228.8</v>
      </c>
      <c r="C3" s="8">
        <f t="shared" ref="C3:N3" si="1">SUM(C2:C2)*80%</f>
        <v>11.200000000000001</v>
      </c>
      <c r="D3" s="8">
        <f t="shared" si="1"/>
        <v>17.600000000000001</v>
      </c>
      <c r="E3" s="8">
        <f t="shared" si="1"/>
        <v>15.200000000000001</v>
      </c>
      <c r="F3" s="8">
        <f t="shared" si="1"/>
        <v>25.6</v>
      </c>
      <c r="G3" s="8">
        <f t="shared" si="1"/>
        <v>31.200000000000003</v>
      </c>
      <c r="H3" s="8">
        <f t="shared" si="1"/>
        <v>9.6000000000000014</v>
      </c>
      <c r="I3" s="8">
        <f t="shared" si="1"/>
        <v>13.600000000000001</v>
      </c>
      <c r="J3" s="8">
        <f t="shared" si="1"/>
        <v>22.400000000000002</v>
      </c>
      <c r="K3" s="8">
        <f t="shared" si="1"/>
        <v>31.200000000000003</v>
      </c>
      <c r="L3" s="8">
        <f t="shared" si="1"/>
        <v>32.800000000000004</v>
      </c>
      <c r="M3" s="8">
        <f t="shared" si="1"/>
        <v>7.2</v>
      </c>
      <c r="N3" s="8">
        <f t="shared" si="1"/>
        <v>11.200000000000001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300F4-6BA7-4E99-820F-E897A0775938}">
  <dimension ref="A52:A54"/>
  <sheetViews>
    <sheetView zoomScale="130" zoomScaleNormal="130" workbookViewId="0">
      <selection activeCell="I22" sqref="I22"/>
    </sheetView>
  </sheetViews>
  <sheetFormatPr defaultRowHeight="14.25" x14ac:dyDescent="0.2"/>
  <sheetData>
    <row r="52" spans="1:1" x14ac:dyDescent="0.2">
      <c r="A52" t="s">
        <v>4</v>
      </c>
    </row>
    <row r="53" spans="1:1" ht="15.75" x14ac:dyDescent="0.25">
      <c r="A53" s="9" t="s">
        <v>2</v>
      </c>
    </row>
    <row r="54" spans="1:1" x14ac:dyDescent="0.2">
      <c r="A54" t="s">
        <v>3</v>
      </c>
    </row>
  </sheetData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คำนวณ 80% ของน้ำใช้</vt:lpstr>
      <vt:lpstr>ค่า BOD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2021-03-01T03:26:17Z</dcterms:created>
  <dcterms:modified xsi:type="dcterms:W3CDTF">2021-05-19T07:11:11Z</dcterms:modified>
</cp:coreProperties>
</file>